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2_ncr:500000_{D2E36262-569F-4582-8338-AA7C2D3697AA}" xr6:coauthVersionLast="31" xr6:coauthVersionMax="31" xr10:uidLastSave="{00000000-0000-0000-0000-000000000000}"/>
  <bookViews>
    <workbookView xWindow="0" yWindow="0" windowWidth="28800" windowHeight="14115" xr2:uid="{7AE69203-4C70-43F1-90BF-969A277A3FDA}"/>
  </bookViews>
  <sheets>
    <sheet name="Volební kalkulačka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2" l="1"/>
  <c r="D39" i="2"/>
  <c r="D38" i="2"/>
  <c r="D37" i="2"/>
  <c r="D36" i="2"/>
  <c r="D35" i="2"/>
  <c r="D28" i="2"/>
  <c r="D27" i="2"/>
  <c r="D26" i="2"/>
  <c r="D25" i="2"/>
  <c r="D24" i="2"/>
  <c r="D23" i="2"/>
  <c r="D22" i="2"/>
  <c r="D21" i="2"/>
  <c r="D20" i="2"/>
  <c r="D14" i="2"/>
  <c r="D13" i="2"/>
  <c r="D10" i="2"/>
  <c r="D9" i="2"/>
  <c r="D7" i="2"/>
  <c r="D11" i="2"/>
  <c r="D12" i="2"/>
  <c r="D8" i="2"/>
  <c r="C41" i="2" l="1"/>
  <c r="C42" i="2" s="1"/>
  <c r="C29" i="2"/>
  <c r="C30" i="2" s="1"/>
  <c r="D34" i="2"/>
  <c r="D6" i="2"/>
  <c r="E20" i="2" l="1"/>
  <c r="F20" i="2" s="1"/>
  <c r="E34" i="2"/>
  <c r="F34" i="2" s="1"/>
  <c r="C15" i="2"/>
  <c r="C16" i="2" s="1"/>
  <c r="C33" i="2"/>
  <c r="C19" i="2"/>
  <c r="C5" i="2"/>
  <c r="L14" i="2" l="1"/>
  <c r="E6" i="2"/>
  <c r="F6" i="2" s="1"/>
  <c r="G6" i="2" s="1"/>
  <c r="E39" i="2"/>
  <c r="E40" i="2"/>
  <c r="E37" i="2"/>
  <c r="E36" i="2"/>
  <c r="F36" i="2" s="1"/>
  <c r="G36" i="2" s="1"/>
  <c r="E38" i="2"/>
  <c r="E35" i="2"/>
  <c r="G34" i="2"/>
  <c r="E21" i="2"/>
  <c r="E28" i="2"/>
  <c r="F28" i="2" s="1"/>
  <c r="G28" i="2" s="1"/>
  <c r="E24" i="2"/>
  <c r="F24" i="2" s="1"/>
  <c r="G24" i="2" s="1"/>
  <c r="E27" i="2"/>
  <c r="F27" i="2" s="1"/>
  <c r="G27" i="2" s="1"/>
  <c r="E23" i="2"/>
  <c r="F23" i="2" s="1"/>
  <c r="G23" i="2" s="1"/>
  <c r="F21" i="2"/>
  <c r="G21" i="2" s="1"/>
  <c r="G20" i="2"/>
  <c r="E26" i="2"/>
  <c r="F26" i="2" s="1"/>
  <c r="G26" i="2" s="1"/>
  <c r="E22" i="2"/>
  <c r="F22" i="2" s="1"/>
  <c r="G22" i="2" s="1"/>
  <c r="E25" i="2"/>
  <c r="F25" i="2" s="1"/>
  <c r="G25" i="2" s="1"/>
  <c r="E11" i="2"/>
  <c r="F11" i="2" s="1"/>
  <c r="E7" i="2"/>
  <c r="F7" i="2" s="1"/>
  <c r="E9" i="2"/>
  <c r="E8" i="2"/>
  <c r="F8" i="2" s="1"/>
  <c r="E14" i="2"/>
  <c r="F14" i="2" s="1"/>
  <c r="E10" i="2"/>
  <c r="E13" i="2"/>
  <c r="E12" i="2"/>
  <c r="F12" i="2" s="1"/>
  <c r="F35" i="2" l="1"/>
  <c r="G35" i="2" s="1"/>
  <c r="F37" i="2"/>
  <c r="G37" i="2" s="1"/>
  <c r="F40" i="2"/>
  <c r="G40" i="2" s="1"/>
  <c r="F38" i="2"/>
  <c r="G38" i="2" s="1"/>
  <c r="F39" i="2"/>
  <c r="G39" i="2" s="1"/>
  <c r="G11" i="2"/>
  <c r="G7" i="2"/>
  <c r="G12" i="2"/>
  <c r="G8" i="2"/>
  <c r="F10" i="2"/>
  <c r="G10" i="2" s="1"/>
  <c r="G14" i="2"/>
  <c r="F13" i="2"/>
  <c r="G13" i="2" s="1"/>
  <c r="F9" i="2"/>
  <c r="G9" i="2" s="1"/>
  <c r="K10" i="2"/>
  <c r="K6" i="2"/>
  <c r="K7" i="2"/>
  <c r="K11" i="2"/>
  <c r="K8" i="2"/>
  <c r="K9" i="2"/>
  <c r="K12" i="2"/>
  <c r="L12" i="2"/>
  <c r="M8" i="2"/>
  <c r="M7" i="2"/>
  <c r="M10" i="2"/>
  <c r="L11" i="2"/>
  <c r="L6" i="2"/>
  <c r="M12" i="2"/>
  <c r="L8" i="2"/>
  <c r="L7" i="2"/>
  <c r="L10" i="2"/>
  <c r="M6" i="2"/>
  <c r="M11" i="2"/>
  <c r="M9" i="2"/>
  <c r="L9" i="2"/>
</calcChain>
</file>

<file path=xl/sharedStrings.xml><?xml version="1.0" encoding="utf-8"?>
<sst xmlns="http://schemas.openxmlformats.org/spreadsheetml/2006/main" count="64" uniqueCount="35">
  <si>
    <t>Richard Novák</t>
  </si>
  <si>
    <t>Karel Adamec</t>
  </si>
  <si>
    <t>Lucie Krupičková</t>
  </si>
  <si>
    <t>Jaroslav Míka</t>
  </si>
  <si>
    <t>Ivana Grežová</t>
  </si>
  <si>
    <t>Radek Vrábel</t>
  </si>
  <si>
    <t>Edita Novotná</t>
  </si>
  <si>
    <t>PRO DOLNÍ MORAVU</t>
  </si>
  <si>
    <t>Ladislav Bednář</t>
  </si>
  <si>
    <t>Vladimír Vyskočil</t>
  </si>
  <si>
    <t>Ladislav Janočko</t>
  </si>
  <si>
    <t>Rostislav Král</t>
  </si>
  <si>
    <t>Radek Adamec</t>
  </si>
  <si>
    <t>Eva Cehová</t>
  </si>
  <si>
    <t>Tomáš Šemro</t>
  </si>
  <si>
    <t>Jan Válek</t>
  </si>
  <si>
    <t>Vladimír Petržela</t>
  </si>
  <si>
    <t>Petr Čermák</t>
  </si>
  <si>
    <t>Lukáš Formánek</t>
  </si>
  <si>
    <t>ZA HEZKOU VESNICI</t>
  </si>
  <si>
    <t>DOBRÁ VOLBA PRO DM 2018</t>
  </si>
  <si>
    <t>Petr Vrzal</t>
  </si>
  <si>
    <t>Zdeněk Stránský</t>
  </si>
  <si>
    <t>Jiřina Kholová</t>
  </si>
  <si>
    <t>Josef Klimeš</t>
  </si>
  <si>
    <t>Libuše Nováková</t>
  </si>
  <si>
    <t>Vratislav Krobot</t>
  </si>
  <si>
    <t>Robert Látal</t>
  </si>
  <si>
    <t>průměrný počet hlasů</t>
  </si>
  <si>
    <t>hlasy pro změnu pořadí</t>
  </si>
  <si>
    <t>celkový počet hlasů</t>
  </si>
  <si>
    <t>ZVOLENÍ ZASTUPITELÉ</t>
  </si>
  <si>
    <t>poznámka: Celkový počet hlasů ve volbách v roce 2014 byl 1284.</t>
  </si>
  <si>
    <t>VOLEBNÍ KALKULAČKA PRO VOLBY DO ZASTUPITELSTVA OBCE DOLNÍ MORAVA V ROCE 2018</t>
  </si>
  <si>
    <t>vyplňte pouze počet hlasů pro jednotlivé kandidáty do žlutých políček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</si>
</sst>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dashed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dashed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 applyFill="1"/>
    <xf numFmtId="0" fontId="1" fillId="0" borderId="0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4" borderId="8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0" borderId="0" xfId="0" applyFont="1"/>
    <xf numFmtId="0" fontId="0" fillId="5" borderId="3" xfId="0" applyFill="1" applyBorder="1" applyAlignment="1">
      <alignment horizontal="center"/>
    </xf>
    <xf numFmtId="0" fontId="0" fillId="5" borderId="4" xfId="0" applyFill="1" applyBorder="1"/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left"/>
    </xf>
    <xf numFmtId="0" fontId="0" fillId="5" borderId="6" xfId="0" applyFill="1" applyBorder="1" applyAlignment="1">
      <alignment horizontal="center"/>
    </xf>
    <xf numFmtId="0" fontId="0" fillId="5" borderId="7" xfId="0" applyFill="1" applyBorder="1"/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left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4" borderId="15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Alignment="1">
      <alignment horizontal="center"/>
    </xf>
    <xf numFmtId="0" fontId="0" fillId="0" borderId="0" xfId="0" applyAlignment="1"/>
    <xf numFmtId="0" fontId="1" fillId="6" borderId="11" xfId="0" applyFont="1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D843B-15C3-48F0-8F5E-61198130D6D8}">
  <dimension ref="A2:P42"/>
  <sheetViews>
    <sheetView tabSelected="1" topLeftCell="A2" workbookViewId="0">
      <selection activeCell="C34" sqref="C34:C40"/>
    </sheetView>
  </sheetViews>
  <sheetFormatPr defaultRowHeight="15" x14ac:dyDescent="0.25"/>
  <cols>
    <col min="1" max="1" width="3.7109375" style="1" customWidth="1"/>
    <col min="2" max="2" width="22.7109375" customWidth="1"/>
    <col min="3" max="3" width="5.7109375" style="1" customWidth="1"/>
    <col min="4" max="6" width="5.7109375" style="1" hidden="1" customWidth="1"/>
    <col min="7" max="7" width="8" style="1" hidden="1" customWidth="1"/>
    <col min="8" max="8" width="26.28515625" style="14" hidden="1" customWidth="1"/>
    <col min="9" max="9" width="5.7109375" style="1" customWidth="1"/>
    <col min="10" max="10" width="3.7109375" style="1" customWidth="1"/>
    <col min="11" max="11" width="21.7109375" customWidth="1"/>
    <col min="12" max="12" width="5.7109375" style="1" customWidth="1"/>
    <col min="13" max="13" width="26.28515625" style="14" bestFit="1" customWidth="1"/>
    <col min="14" max="14" width="3.7109375" style="1" customWidth="1"/>
  </cols>
  <sheetData>
    <row r="2" spans="1:16" ht="17.25" x14ac:dyDescent="0.3">
      <c r="A2" s="34" t="s">
        <v>33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6" x14ac:dyDescent="0.25">
      <c r="A3" s="36" t="s">
        <v>34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6" ht="15.75" thickBot="1" x14ac:dyDescent="0.3"/>
    <row r="5" spans="1:16" x14ac:dyDescent="0.25">
      <c r="A5" s="41" t="s">
        <v>7</v>
      </c>
      <c r="B5" s="42"/>
      <c r="C5" s="8">
        <f>SUM(C6:C14)</f>
        <v>0</v>
      </c>
      <c r="D5" s="10"/>
      <c r="E5" s="10"/>
      <c r="J5" s="38" t="s">
        <v>31</v>
      </c>
      <c r="K5" s="39"/>
      <c r="L5" s="39"/>
      <c r="M5" s="40"/>
      <c r="O5" s="6"/>
    </row>
    <row r="6" spans="1:16" x14ac:dyDescent="0.25">
      <c r="A6" s="2">
        <v>1</v>
      </c>
      <c r="B6" s="3" t="s">
        <v>0</v>
      </c>
      <c r="C6" s="26"/>
      <c r="D6" s="1" t="e">
        <f t="shared" ref="D6" si="0">RANK(C6,$C$6:$C$14,0)</f>
        <v>#N/A</v>
      </c>
      <c r="E6" s="28">
        <f>(COUNTIF(C6:C14,"&gt;=" &amp;C16))</f>
        <v>0</v>
      </c>
      <c r="F6" s="1" t="e">
        <f>IF(C6&gt;$C$16,D6,A6+E6)</f>
        <v>#DIV/0!</v>
      </c>
      <c r="G6" s="1" t="e">
        <f>$C$5/F6</f>
        <v>#DIV/0!</v>
      </c>
      <c r="H6" s="14" t="s">
        <v>7</v>
      </c>
      <c r="J6" s="18">
        <v>1</v>
      </c>
      <c r="K6" s="19" t="e">
        <f ca="1">INDIRECT(ADDRESS(MATCH(LARGE($G$1:$G$40,J6),$G$1:$G$40,0),2))</f>
        <v>#DIV/0!</v>
      </c>
      <c r="L6" s="20" t="e">
        <f ca="1" xml:space="preserve"> INDIRECT(ADDRESS(MATCH(K6,$B$1:$B$40,0),3))</f>
        <v>#DIV/0!</v>
      </c>
      <c r="M6" s="21" t="e">
        <f ca="1" xml:space="preserve"> INDIRECT(ADDRESS(MATCH(K6,$B$1:$B$40,0),8))</f>
        <v>#DIV/0!</v>
      </c>
      <c r="O6" s="6"/>
    </row>
    <row r="7" spans="1:16" x14ac:dyDescent="0.25">
      <c r="A7" s="2">
        <v>2</v>
      </c>
      <c r="B7" s="3" t="s">
        <v>1</v>
      </c>
      <c r="C7" s="26"/>
      <c r="D7" s="29" t="e">
        <f>IF((COUNTIF(C6,C7))&gt;0,(RANK(C7,$C$6:$C$14,0))+(COUNTIF(C6,C7)),RANK(C7,$C$6:$C$14,0))</f>
        <v>#N/A</v>
      </c>
      <c r="E7" s="1">
        <f>(COUNTIF(C6:C14,"&gt;=" &amp;C16))-(COUNTIF(C6,"&gt;=" &amp;C16))</f>
        <v>0</v>
      </c>
      <c r="F7" s="1" t="e">
        <f t="shared" ref="F7:F14" si="1">IF(C7&gt;$C$16,D7,A7+E7)</f>
        <v>#DIV/0!</v>
      </c>
      <c r="G7" s="1" t="e">
        <f t="shared" ref="G7:G14" si="2">$C$5/F7</f>
        <v>#DIV/0!</v>
      </c>
      <c r="H7" s="14" t="s">
        <v>7</v>
      </c>
      <c r="J7" s="18">
        <v>2</v>
      </c>
      <c r="K7" s="19" t="e">
        <f t="shared" ref="K7:K12" ca="1" si="3">INDIRECT(ADDRESS(MATCH(LARGE($G$1:$G$40,J7),$G$1:$G$40,0),2))</f>
        <v>#DIV/0!</v>
      </c>
      <c r="L7" s="20" t="e">
        <f t="shared" ref="L7:L12" ca="1" si="4" xml:space="preserve"> INDIRECT(ADDRESS(MATCH(K7,$B$1:$B$40,0),3))</f>
        <v>#DIV/0!</v>
      </c>
      <c r="M7" s="21" t="e">
        <f t="shared" ref="M7:M12" ca="1" si="5" xml:space="preserve"> INDIRECT(ADDRESS(MATCH(K7,$B$1:$B$40,0),8))</f>
        <v>#DIV/0!</v>
      </c>
      <c r="O7" s="6"/>
    </row>
    <row r="8" spans="1:16" x14ac:dyDescent="0.25">
      <c r="A8" s="2">
        <v>3</v>
      </c>
      <c r="B8" s="3" t="s">
        <v>2</v>
      </c>
      <c r="C8" s="26"/>
      <c r="D8" s="1" t="e">
        <f>IF((COUNTIF(C6:C7,C8))&gt;0,(RANK(C8,$C$6:$C$14,0))+(COUNTIF(C6:C7,C8)),RANK(C8,$C$6:$C$14,0))</f>
        <v>#N/A</v>
      </c>
      <c r="E8" s="1">
        <f>(COUNTIF(C6:C14,"&gt;=" &amp;C16))-(COUNTIF(C6:C7,"&gt;=" &amp;C16))</f>
        <v>0</v>
      </c>
      <c r="F8" s="1" t="e">
        <f t="shared" si="1"/>
        <v>#DIV/0!</v>
      </c>
      <c r="G8" s="1" t="e">
        <f t="shared" si="2"/>
        <v>#DIV/0!</v>
      </c>
      <c r="H8" s="14" t="s">
        <v>7</v>
      </c>
      <c r="J8" s="18">
        <v>3</v>
      </c>
      <c r="K8" s="19" t="e">
        <f t="shared" ca="1" si="3"/>
        <v>#DIV/0!</v>
      </c>
      <c r="L8" s="20" t="e">
        <f t="shared" ca="1" si="4"/>
        <v>#DIV/0!</v>
      </c>
      <c r="M8" s="21" t="e">
        <f t="shared" ca="1" si="5"/>
        <v>#DIV/0!</v>
      </c>
      <c r="O8" s="6"/>
    </row>
    <row r="9" spans="1:16" x14ac:dyDescent="0.25">
      <c r="A9" s="2">
        <v>4</v>
      </c>
      <c r="B9" s="3" t="s">
        <v>3</v>
      </c>
      <c r="C9" s="26"/>
      <c r="D9" s="29" t="e">
        <f>IF((COUNTIF(C6:C8,C9))&gt;0,(RANK(C9,$C$6:$C$14,0))+(COUNTIF(C6:C8,C9)),RANK(C9,$C$6:$C$14,0))</f>
        <v>#N/A</v>
      </c>
      <c r="E9" s="1">
        <f>(COUNTIF(C6:C14,"&gt;=" &amp;C16))-(COUNTIF(C6:C8,"&gt;=" &amp;C16))</f>
        <v>0</v>
      </c>
      <c r="F9" s="1" t="e">
        <f t="shared" si="1"/>
        <v>#DIV/0!</v>
      </c>
      <c r="G9" s="1" t="e">
        <f t="shared" si="2"/>
        <v>#DIV/0!</v>
      </c>
      <c r="H9" s="14" t="s">
        <v>7</v>
      </c>
      <c r="J9" s="18">
        <v>4</v>
      </c>
      <c r="K9" s="19" t="e">
        <f t="shared" ca="1" si="3"/>
        <v>#DIV/0!</v>
      </c>
      <c r="L9" s="20" t="e">
        <f t="shared" ca="1" si="4"/>
        <v>#DIV/0!</v>
      </c>
      <c r="M9" s="21" t="e">
        <f t="shared" ca="1" si="5"/>
        <v>#DIV/0!</v>
      </c>
      <c r="O9" s="6"/>
    </row>
    <row r="10" spans="1:16" x14ac:dyDescent="0.25">
      <c r="A10" s="2">
        <v>5</v>
      </c>
      <c r="B10" s="3" t="s">
        <v>4</v>
      </c>
      <c r="C10" s="26"/>
      <c r="D10" s="29" t="e">
        <f>IF((COUNTIF(C6:C9,C10))&gt;0,(RANK(C10,$C$6:$C$14,0))+(COUNTIF(C6:C9,C10)),RANK(C10,$C$6:$C$14,0))</f>
        <v>#N/A</v>
      </c>
      <c r="E10" s="1">
        <f>(COUNTIF(C6:C14,"&gt;=" &amp;C16))-(COUNTIF(C6:C9,"&gt;=" &amp;C16))</f>
        <v>0</v>
      </c>
      <c r="F10" s="1" t="e">
        <f t="shared" si="1"/>
        <v>#DIV/0!</v>
      </c>
      <c r="G10" s="1" t="e">
        <f t="shared" si="2"/>
        <v>#DIV/0!</v>
      </c>
      <c r="H10" s="14" t="s">
        <v>7</v>
      </c>
      <c r="J10" s="18">
        <v>5</v>
      </c>
      <c r="K10" s="19" t="e">
        <f t="shared" ca="1" si="3"/>
        <v>#DIV/0!</v>
      </c>
      <c r="L10" s="20" t="e">
        <f t="shared" ca="1" si="4"/>
        <v>#DIV/0!</v>
      </c>
      <c r="M10" s="21" t="e">
        <f t="shared" ca="1" si="5"/>
        <v>#DIV/0!</v>
      </c>
      <c r="O10" s="6"/>
    </row>
    <row r="11" spans="1:16" x14ac:dyDescent="0.25">
      <c r="A11" s="2">
        <v>6</v>
      </c>
      <c r="B11" s="3" t="s">
        <v>5</v>
      </c>
      <c r="C11" s="26"/>
      <c r="D11" s="29" t="e">
        <f>IF((COUNTIF(C6:C10,C11))&gt;0,(RANK(C11,$C$6:$C$14,0))+(COUNTIF(C6:C10,C11)),RANK(C11,$C$6:$C$14,0))</f>
        <v>#N/A</v>
      </c>
      <c r="E11" s="1">
        <f>(COUNTIF(C6:C14,"&gt;=" &amp;C16))-(COUNTIF(C6:C10,"&gt;=" &amp;C16))</f>
        <v>0</v>
      </c>
      <c r="F11" s="1" t="e">
        <f t="shared" si="1"/>
        <v>#DIV/0!</v>
      </c>
      <c r="G11" s="1" t="e">
        <f t="shared" si="2"/>
        <v>#DIV/0!</v>
      </c>
      <c r="H11" s="14" t="s">
        <v>7</v>
      </c>
      <c r="J11" s="18">
        <v>6</v>
      </c>
      <c r="K11" s="19" t="e">
        <f t="shared" ca="1" si="3"/>
        <v>#DIV/0!</v>
      </c>
      <c r="L11" s="20" t="e">
        <f t="shared" ca="1" si="4"/>
        <v>#DIV/0!</v>
      </c>
      <c r="M11" s="21" t="e">
        <f t="shared" ca="1" si="5"/>
        <v>#DIV/0!</v>
      </c>
      <c r="O11" s="6"/>
    </row>
    <row r="12" spans="1:16" ht="15.75" thickBot="1" x14ac:dyDescent="0.3">
      <c r="A12" s="2">
        <v>7</v>
      </c>
      <c r="B12" s="3" t="s">
        <v>6</v>
      </c>
      <c r="C12" s="26"/>
      <c r="D12" s="29" t="e">
        <f>IF((COUNTIF(C6:C11,C12))&gt;0,(RANK(C12,$C$6:$C$14,0))+(COUNTIF(C6:C11,C12)),RANK(C12,$C$6:$C$14,0))</f>
        <v>#N/A</v>
      </c>
      <c r="E12" s="1">
        <f>(COUNTIF(C6:C14,"&gt;=" &amp;C16))-(COUNTIF(C6:C11,"&gt;=" &amp;C16))</f>
        <v>0</v>
      </c>
      <c r="F12" s="1" t="e">
        <f t="shared" si="1"/>
        <v>#DIV/0!</v>
      </c>
      <c r="G12" s="1" t="e">
        <f t="shared" si="2"/>
        <v>#DIV/0!</v>
      </c>
      <c r="H12" s="14" t="s">
        <v>7</v>
      </c>
      <c r="J12" s="22">
        <v>7</v>
      </c>
      <c r="K12" s="23" t="e">
        <f t="shared" ca="1" si="3"/>
        <v>#DIV/0!</v>
      </c>
      <c r="L12" s="24" t="e">
        <f t="shared" ca="1" si="4"/>
        <v>#DIV/0!</v>
      </c>
      <c r="M12" s="25" t="e">
        <f t="shared" ca="1" si="5"/>
        <v>#DIV/0!</v>
      </c>
      <c r="O12" s="6"/>
    </row>
    <row r="13" spans="1:16" ht="15.75" thickBot="1" x14ac:dyDescent="0.3">
      <c r="A13" s="2">
        <v>8</v>
      </c>
      <c r="B13" s="3" t="s">
        <v>8</v>
      </c>
      <c r="C13" s="26"/>
      <c r="D13" s="29" t="e">
        <f>IF((COUNTIF(C6:C12,C13))&gt;0,(RANK(C13,$C$6:$C$14,0))+(COUNTIF(C6:C12,C13)),RANK(C13,$C$6:$C$14,0))</f>
        <v>#N/A</v>
      </c>
      <c r="E13" s="1">
        <f>(COUNTIF(C6:C14,"&gt;=" &amp;C16))-(COUNTIF(C6:C12,"&gt;=" &amp;C16))</f>
        <v>0</v>
      </c>
      <c r="F13" s="1" t="e">
        <f t="shared" si="1"/>
        <v>#DIV/0!</v>
      </c>
      <c r="G13" s="1" t="e">
        <f t="shared" si="2"/>
        <v>#DIV/0!</v>
      </c>
      <c r="H13" s="14" t="s">
        <v>7</v>
      </c>
      <c r="J13"/>
      <c r="O13" s="6"/>
      <c r="P13" s="9"/>
    </row>
    <row r="14" spans="1:16" ht="15.75" thickBot="1" x14ac:dyDescent="0.3">
      <c r="A14" s="2">
        <v>9</v>
      </c>
      <c r="B14" s="3" t="s">
        <v>9</v>
      </c>
      <c r="C14" s="26"/>
      <c r="D14" s="29" t="e">
        <f>IF((COUNTIF(C6:C13,C14))&gt;0,(RANK(C14,$C$6:$C$14,0))+(COUNTIF(C6:C13,C14)),RANK(C14,$C$6:$C$14,0))</f>
        <v>#N/A</v>
      </c>
      <c r="E14" s="1">
        <f>(COUNTIF(C6:C14,"&gt;=" &amp;C16))-(COUNTIF(C6:C13,"&gt;=" &amp;C16))</f>
        <v>0</v>
      </c>
      <c r="F14" s="1" t="e">
        <f t="shared" si="1"/>
        <v>#DIV/0!</v>
      </c>
      <c r="G14" s="1" t="e">
        <f t="shared" si="2"/>
        <v>#DIV/0!</v>
      </c>
      <c r="H14" s="14" t="s">
        <v>7</v>
      </c>
      <c r="K14" s="11" t="s">
        <v>30</v>
      </c>
      <c r="L14" s="13">
        <f>C5+C19+C33</f>
        <v>0</v>
      </c>
      <c r="O14" s="6"/>
      <c r="P14" s="9"/>
    </row>
    <row r="15" spans="1:16" x14ac:dyDescent="0.25">
      <c r="A15" s="30" t="s">
        <v>28</v>
      </c>
      <c r="B15" s="31"/>
      <c r="C15" s="16" t="e">
        <f>AVERAGE(C6:C14)</f>
        <v>#DIV/0!</v>
      </c>
      <c r="O15" s="6"/>
      <c r="P15" s="9"/>
    </row>
    <row r="16" spans="1:16" ht="15.75" thickBot="1" x14ac:dyDescent="0.3">
      <c r="A16" s="32" t="s">
        <v>29</v>
      </c>
      <c r="B16" s="33"/>
      <c r="C16" s="15" t="e">
        <f>(0.1*C15)+MID(C15,1,2)</f>
        <v>#DIV/0!</v>
      </c>
      <c r="K16" s="17" t="s">
        <v>32</v>
      </c>
      <c r="O16" s="6"/>
    </row>
    <row r="17" spans="1:15" x14ac:dyDescent="0.25">
      <c r="O17" s="6"/>
    </row>
    <row r="18" spans="1:15" ht="15.75" thickBot="1" x14ac:dyDescent="0.3">
      <c r="O18" s="6"/>
    </row>
    <row r="19" spans="1:15" x14ac:dyDescent="0.25">
      <c r="A19" s="41" t="s">
        <v>19</v>
      </c>
      <c r="B19" s="43"/>
      <c r="C19" s="8">
        <f>SUM(C20:C28)</f>
        <v>0</v>
      </c>
      <c r="D19" s="12"/>
      <c r="E19" s="12"/>
      <c r="O19" s="6"/>
    </row>
    <row r="20" spans="1:15" x14ac:dyDescent="0.25">
      <c r="A20" s="2">
        <v>1</v>
      </c>
      <c r="B20" s="3" t="s">
        <v>10</v>
      </c>
      <c r="C20" s="26"/>
      <c r="D20" s="29" t="e">
        <f>RANK(C20,$C$20:$C$28,0)</f>
        <v>#N/A</v>
      </c>
      <c r="E20" s="28">
        <f>(COUNTIF(C20:C28,"&gt;="&amp;C30))</f>
        <v>0</v>
      </c>
      <c r="F20" s="1" t="e">
        <f>IF(C20&gt;$C$30,D20,A20+E20)</f>
        <v>#DIV/0!</v>
      </c>
      <c r="G20" s="1" t="e">
        <f>$C$19/F20</f>
        <v>#DIV/0!</v>
      </c>
      <c r="H20" s="14" t="s">
        <v>19</v>
      </c>
      <c r="O20" s="6"/>
    </row>
    <row r="21" spans="1:15" x14ac:dyDescent="0.25">
      <c r="A21" s="2">
        <v>2</v>
      </c>
      <c r="B21" s="3" t="s">
        <v>11</v>
      </c>
      <c r="C21" s="26"/>
      <c r="D21" s="29" t="e">
        <f>IF((COUNTIF(C20,C21))&gt;0,(RANK(C21,$C$20:$C$28,0))+(COUNTIF(C20,C21)),RANK(C21,$C$20:$C$28,0))</f>
        <v>#N/A</v>
      </c>
      <c r="E21" s="1">
        <f>(COUNTIF(C20:C28,"&gt;=" &amp;C30))-(COUNTIF(C20,"&gt;=" &amp;C30))</f>
        <v>0</v>
      </c>
      <c r="F21" s="1" t="e">
        <f t="shared" ref="F21:F28" si="6">IF(C21&gt;$C$30,D21,A21+E21)</f>
        <v>#DIV/0!</v>
      </c>
      <c r="G21" s="1" t="e">
        <f t="shared" ref="G21:G28" si="7">$C$19/F21</f>
        <v>#DIV/0!</v>
      </c>
      <c r="H21" s="14" t="s">
        <v>19</v>
      </c>
      <c r="O21" s="6"/>
    </row>
    <row r="22" spans="1:15" x14ac:dyDescent="0.25">
      <c r="A22" s="2">
        <v>3</v>
      </c>
      <c r="B22" s="3" t="s">
        <v>12</v>
      </c>
      <c r="C22" s="26"/>
      <c r="D22" s="29" t="e">
        <f>IF((COUNTIF(C20:C21,C22))&gt;0,(RANK(C22,$C$20:$C$28,0))+(COUNTIF(C20:C21,C22)),RANK(C22,$C$20:$C$28,0))</f>
        <v>#N/A</v>
      </c>
      <c r="E22" s="1">
        <f>(COUNTIF(C20:C28,"&gt;=" &amp;C30))-(COUNTIF(C20:C21,"&gt;=" &amp;C30))</f>
        <v>0</v>
      </c>
      <c r="F22" s="1" t="e">
        <f t="shared" si="6"/>
        <v>#DIV/0!</v>
      </c>
      <c r="G22" s="1" t="e">
        <f t="shared" si="7"/>
        <v>#DIV/0!</v>
      </c>
      <c r="H22" s="14" t="s">
        <v>19</v>
      </c>
      <c r="O22" s="6"/>
    </row>
    <row r="23" spans="1:15" x14ac:dyDescent="0.25">
      <c r="A23" s="2">
        <v>4</v>
      </c>
      <c r="B23" s="3" t="s">
        <v>13</v>
      </c>
      <c r="C23" s="26"/>
      <c r="D23" s="29" t="e">
        <f>IF((COUNTIF(C20:C22,C23))&gt;0,(RANK(C23,$C$20:$C$28,0))+(COUNTIF(C20:C22,C23)),RANK(C23,$C$20:$C$28,0))</f>
        <v>#N/A</v>
      </c>
      <c r="E23" s="1">
        <f>(COUNTIF(C20:C28,"&gt;=" &amp;C30))-(COUNTIF(C20:C22,"&gt;=" &amp;C30))</f>
        <v>0</v>
      </c>
      <c r="F23" s="1" t="e">
        <f t="shared" si="6"/>
        <v>#DIV/0!</v>
      </c>
      <c r="G23" s="1" t="e">
        <f t="shared" si="7"/>
        <v>#DIV/0!</v>
      </c>
      <c r="H23" s="14" t="s">
        <v>19</v>
      </c>
      <c r="O23" s="6"/>
    </row>
    <row r="24" spans="1:15" x14ac:dyDescent="0.25">
      <c r="A24" s="2">
        <v>5</v>
      </c>
      <c r="B24" s="3" t="s">
        <v>14</v>
      </c>
      <c r="C24" s="26"/>
      <c r="D24" s="29" t="e">
        <f>IF((COUNTIF(C20:C23,C24))&gt;0,(RANK(C24,$C$20:$C$28,0))+(COUNTIF(C20:C23,C24)),RANK(C24,$C$20:$C$28,0))</f>
        <v>#N/A</v>
      </c>
      <c r="E24" s="1">
        <f>(COUNTIF(C20:C28,"&gt;=" &amp;C30))-(COUNTIF(C20:C23,"&gt;=" &amp;C30))</f>
        <v>0</v>
      </c>
      <c r="F24" s="1" t="e">
        <f t="shared" si="6"/>
        <v>#DIV/0!</v>
      </c>
      <c r="G24" s="1" t="e">
        <f t="shared" si="7"/>
        <v>#DIV/0!</v>
      </c>
      <c r="H24" s="14" t="s">
        <v>19</v>
      </c>
      <c r="N24" s="7"/>
      <c r="O24" s="6"/>
    </row>
    <row r="25" spans="1:15" x14ac:dyDescent="0.25">
      <c r="A25" s="2">
        <v>6</v>
      </c>
      <c r="B25" s="3" t="s">
        <v>15</v>
      </c>
      <c r="C25" s="26"/>
      <c r="D25" s="29" t="e">
        <f>IF((COUNTIF(C20:C24,C25))&gt;0,(RANK(C25,$C$20:$C$28,0))+(COUNTIF(C20:C24,C25)),RANK(C25,$C$20:$C$28,0))</f>
        <v>#N/A</v>
      </c>
      <c r="E25" s="1">
        <f>(COUNTIF(C20:C28,"&gt;=" &amp;C30))-(COUNTIF(C20:C24,"&gt;=" &amp;C30))</f>
        <v>0</v>
      </c>
      <c r="F25" s="1" t="e">
        <f t="shared" si="6"/>
        <v>#DIV/0!</v>
      </c>
      <c r="G25" s="1" t="e">
        <f t="shared" si="7"/>
        <v>#DIV/0!</v>
      </c>
      <c r="H25" s="14" t="s">
        <v>19</v>
      </c>
      <c r="N25" s="7"/>
      <c r="O25" s="6"/>
    </row>
    <row r="26" spans="1:15" x14ac:dyDescent="0.25">
      <c r="A26" s="2">
        <v>7</v>
      </c>
      <c r="B26" s="3" t="s">
        <v>16</v>
      </c>
      <c r="C26" s="26"/>
      <c r="D26" s="29" t="e">
        <f>IF((COUNTIF(C20:C25,C26))&gt;0,(RANK(C26,$C$20:$C$28,0))+(COUNTIF(C20:C25,C26)),RANK(C26,$C$20:$C$28,0))</f>
        <v>#N/A</v>
      </c>
      <c r="E26" s="1">
        <f>(COUNTIF(C20:C28,"&gt;=" &amp;C30))-(COUNTIF(C20:C25,"&gt;=" &amp;C30))</f>
        <v>0</v>
      </c>
      <c r="F26" s="1" t="e">
        <f t="shared" si="6"/>
        <v>#DIV/0!</v>
      </c>
      <c r="G26" s="1" t="e">
        <f t="shared" si="7"/>
        <v>#DIV/0!</v>
      </c>
      <c r="H26" s="14" t="s">
        <v>19</v>
      </c>
      <c r="O26" s="6"/>
    </row>
    <row r="27" spans="1:15" x14ac:dyDescent="0.25">
      <c r="A27" s="2">
        <v>8</v>
      </c>
      <c r="B27" s="3" t="s">
        <v>17</v>
      </c>
      <c r="C27" s="26"/>
      <c r="D27" s="29" t="e">
        <f>IF((COUNTIF(C20:C26,C27))&gt;0,(RANK(C27,$C$20:$C$28,0))+(COUNTIF(C20:C26,C27)),RANK(C27,$C$20:$C$28,0))</f>
        <v>#N/A</v>
      </c>
      <c r="E27" s="1">
        <f>(COUNTIF(C20:C28,"&gt;=" &amp;C30))-(COUNTIF(C20:C26,"&gt;=" &amp;C30))</f>
        <v>0</v>
      </c>
      <c r="F27" s="1" t="e">
        <f t="shared" si="6"/>
        <v>#DIV/0!</v>
      </c>
      <c r="G27" s="1" t="e">
        <f t="shared" si="7"/>
        <v>#DIV/0!</v>
      </c>
      <c r="H27" s="14" t="s">
        <v>19</v>
      </c>
      <c r="O27" s="6"/>
    </row>
    <row r="28" spans="1:15" ht="15.75" thickBot="1" x14ac:dyDescent="0.3">
      <c r="A28" s="4">
        <v>9</v>
      </c>
      <c r="B28" s="5" t="s">
        <v>18</v>
      </c>
      <c r="C28" s="27"/>
      <c r="D28" s="29" t="e">
        <f>IF((COUNTIF(C20:C27,C28))&gt;0,(RANK(C28,$C$20:$C$28,0))+(COUNTIF(C20:C27,C28)),RANK(C28,$C$20:$C$28,0))</f>
        <v>#N/A</v>
      </c>
      <c r="E28" s="1">
        <f>(COUNTIF(C20:C28,"&gt;=" &amp;C30))-(COUNTIF(C20:C27,"&gt;=" &amp;C30))</f>
        <v>0</v>
      </c>
      <c r="F28" s="1" t="e">
        <f t="shared" si="6"/>
        <v>#DIV/0!</v>
      </c>
      <c r="G28" s="1" t="e">
        <f t="shared" si="7"/>
        <v>#DIV/0!</v>
      </c>
      <c r="H28" s="14" t="s">
        <v>19</v>
      </c>
      <c r="O28" s="6"/>
    </row>
    <row r="29" spans="1:15" x14ac:dyDescent="0.25">
      <c r="A29" s="30" t="s">
        <v>28</v>
      </c>
      <c r="B29" s="31"/>
      <c r="C29" s="16" t="e">
        <f>AVERAGE(C20:C28)</f>
        <v>#DIV/0!</v>
      </c>
      <c r="O29" s="6"/>
    </row>
    <row r="30" spans="1:15" ht="15.75" thickBot="1" x14ac:dyDescent="0.3">
      <c r="A30" s="32" t="s">
        <v>29</v>
      </c>
      <c r="B30" s="33"/>
      <c r="C30" s="15" t="e">
        <f>(0.1*C29)+MID(C29,1,2)</f>
        <v>#DIV/0!</v>
      </c>
      <c r="O30" s="6"/>
    </row>
    <row r="31" spans="1:15" x14ac:dyDescent="0.25">
      <c r="O31" s="6"/>
    </row>
    <row r="32" spans="1:15" ht="15.75" thickBot="1" x14ac:dyDescent="0.3">
      <c r="O32" s="6"/>
    </row>
    <row r="33" spans="1:15" x14ac:dyDescent="0.25">
      <c r="A33" s="41" t="s">
        <v>20</v>
      </c>
      <c r="B33" s="42"/>
      <c r="C33" s="8">
        <f>SUM(C34:C40)</f>
        <v>0</v>
      </c>
      <c r="O33" s="6"/>
    </row>
    <row r="34" spans="1:15" x14ac:dyDescent="0.25">
      <c r="A34" s="2">
        <v>1</v>
      </c>
      <c r="B34" s="3" t="s">
        <v>21</v>
      </c>
      <c r="C34" s="26"/>
      <c r="D34" s="1" t="e">
        <f>RANK(C34,$C$34:$C$40,0)</f>
        <v>#N/A</v>
      </c>
      <c r="E34" s="28">
        <f>(COUNTIF(C34:C40,"&gt;="&amp;C42))</f>
        <v>0</v>
      </c>
      <c r="F34" s="1" t="e">
        <f>IF(C34&gt;$C$42,D34,A34+E34)</f>
        <v>#DIV/0!</v>
      </c>
      <c r="G34" s="1" t="e">
        <f>$C$33/F34</f>
        <v>#DIV/0!</v>
      </c>
      <c r="H34" s="14" t="s">
        <v>20</v>
      </c>
      <c r="O34" s="6"/>
    </row>
    <row r="35" spans="1:15" x14ac:dyDescent="0.25">
      <c r="A35" s="2">
        <v>2</v>
      </c>
      <c r="B35" s="3" t="s">
        <v>22</v>
      </c>
      <c r="C35" s="26"/>
      <c r="D35" s="29" t="e">
        <f>IF((COUNTIF(C34,C35))&gt;0,(RANK(C35,$C$34:$C$40,0))+(COUNTIF(C34,C35)),RANK(C35,$C$34:$C$40,0))</f>
        <v>#N/A</v>
      </c>
      <c r="E35" s="1">
        <f>(COUNTIF(C34:C40,"&gt;=" &amp;C42))-(COUNTIF(C34,"&gt;=" &amp;C42))</f>
        <v>0</v>
      </c>
      <c r="F35" s="28" t="e">
        <f t="shared" ref="F35:F40" si="8">IF(C35&gt;$C$42,D35,A35+E35)</f>
        <v>#DIV/0!</v>
      </c>
      <c r="G35" s="1" t="e">
        <f t="shared" ref="G35:G40" si="9">$C$33/F35</f>
        <v>#DIV/0!</v>
      </c>
      <c r="H35" s="14" t="s">
        <v>20</v>
      </c>
      <c r="O35" s="6"/>
    </row>
    <row r="36" spans="1:15" x14ac:dyDescent="0.25">
      <c r="A36" s="2">
        <v>3</v>
      </c>
      <c r="B36" s="3" t="s">
        <v>23</v>
      </c>
      <c r="C36" s="26"/>
      <c r="D36" s="29" t="e">
        <f>IF((COUNTIF(C34:C35,C36))&gt;0,(RANK(C36,$C$34:$C$40,0))+(COUNTIF(C34:C35,C36)),RANK(C36,$C$34:$C$40,0))</f>
        <v>#N/A</v>
      </c>
      <c r="E36" s="1">
        <f>(COUNTIF(C34:C40,"&gt;=" &amp;C42))-(COUNTIF(C34:C35,"&gt;=" &amp;C42))</f>
        <v>0</v>
      </c>
      <c r="F36" s="28" t="e">
        <f t="shared" si="8"/>
        <v>#DIV/0!</v>
      </c>
      <c r="G36" s="1" t="e">
        <f t="shared" si="9"/>
        <v>#DIV/0!</v>
      </c>
      <c r="H36" s="14" t="s">
        <v>20</v>
      </c>
      <c r="O36" s="6"/>
    </row>
    <row r="37" spans="1:15" x14ac:dyDescent="0.25">
      <c r="A37" s="2">
        <v>4</v>
      </c>
      <c r="B37" s="3" t="s">
        <v>24</v>
      </c>
      <c r="C37" s="26"/>
      <c r="D37" s="29" t="e">
        <f>IF((COUNTIF(C34:C36,C37))&gt;0,(RANK(C37,$C$34:$C$40,0))+(COUNTIF(C34:C36,C37)),RANK(C37,$C$34:$C$40,0))</f>
        <v>#N/A</v>
      </c>
      <c r="E37" s="1">
        <f>(COUNTIF(C34:C40,"&gt;=" &amp;C42))-(COUNTIF(C34:C36,"&gt;=" &amp;C42))</f>
        <v>0</v>
      </c>
      <c r="F37" s="28" t="e">
        <f t="shared" si="8"/>
        <v>#DIV/0!</v>
      </c>
      <c r="G37" s="1" t="e">
        <f t="shared" si="9"/>
        <v>#DIV/0!</v>
      </c>
      <c r="H37" s="14" t="s">
        <v>20</v>
      </c>
      <c r="O37" s="6"/>
    </row>
    <row r="38" spans="1:15" x14ac:dyDescent="0.25">
      <c r="A38" s="2">
        <v>5</v>
      </c>
      <c r="B38" s="3" t="s">
        <v>25</v>
      </c>
      <c r="C38" s="26"/>
      <c r="D38" s="29" t="e">
        <f>IF((COUNTIF(C34:C37,C38))&gt;0,(RANK(C38,$C$34:$C$40,0))+(COUNTIF(C34:C37,C38)),RANK(C38,$C$34:$C$40,0))</f>
        <v>#N/A</v>
      </c>
      <c r="E38" s="1">
        <f>(COUNTIF(C34:C40,"&gt;=" &amp;C42))-(COUNTIF(C34:C37,"&gt;=" &amp;C42))</f>
        <v>0</v>
      </c>
      <c r="F38" s="28" t="e">
        <f t="shared" si="8"/>
        <v>#DIV/0!</v>
      </c>
      <c r="G38" s="1" t="e">
        <f t="shared" si="9"/>
        <v>#DIV/0!</v>
      </c>
      <c r="H38" s="14" t="s">
        <v>20</v>
      </c>
      <c r="O38" s="6"/>
    </row>
    <row r="39" spans="1:15" x14ac:dyDescent="0.25">
      <c r="A39" s="2">
        <v>6</v>
      </c>
      <c r="B39" s="3" t="s">
        <v>26</v>
      </c>
      <c r="C39" s="26"/>
      <c r="D39" s="29" t="e">
        <f>IF((COUNTIF(C34:C38,C39))&gt;0,(RANK(C39,$C$34:$C$40,0))+(COUNTIF(C34:C38,C39)),RANK(C39,$C$34:$C$40,0))</f>
        <v>#N/A</v>
      </c>
      <c r="E39" s="1">
        <f>(COUNTIF(C34:C40,"&gt;=" &amp;C42))-(COUNTIF(C34:C38,"&gt;=" &amp;C42))</f>
        <v>0</v>
      </c>
      <c r="F39" s="28" t="e">
        <f t="shared" si="8"/>
        <v>#DIV/0!</v>
      </c>
      <c r="G39" s="1" t="e">
        <f t="shared" si="9"/>
        <v>#DIV/0!</v>
      </c>
      <c r="H39" s="14" t="s">
        <v>20</v>
      </c>
      <c r="O39" s="6"/>
    </row>
    <row r="40" spans="1:15" ht="15.75" thickBot="1" x14ac:dyDescent="0.3">
      <c r="A40" s="4">
        <v>7</v>
      </c>
      <c r="B40" s="5" t="s">
        <v>27</v>
      </c>
      <c r="C40" s="27"/>
      <c r="D40" s="29" t="e">
        <f>IF((COUNTIF(C34:C39,C40))&gt;0,(RANK(C40,$C$34:$C$40,0))+(COUNTIF(C34:C39,C40)),RANK(C40,$C$34:$C$40,0))</f>
        <v>#N/A</v>
      </c>
      <c r="E40" s="1">
        <f>(COUNTIF(C34:C40,"&gt;=" &amp;C42))-(COUNTIF(C34:C39,"&gt;=" &amp;C42))</f>
        <v>0</v>
      </c>
      <c r="F40" s="28" t="e">
        <f t="shared" si="8"/>
        <v>#DIV/0!</v>
      </c>
      <c r="G40" s="1" t="e">
        <f t="shared" si="9"/>
        <v>#DIV/0!</v>
      </c>
      <c r="H40" s="14" t="s">
        <v>20</v>
      </c>
      <c r="O40" s="6"/>
    </row>
    <row r="41" spans="1:15" x14ac:dyDescent="0.25">
      <c r="A41" s="30" t="s">
        <v>28</v>
      </c>
      <c r="B41" s="31"/>
      <c r="C41" s="16" t="e">
        <f>AVERAGE(C34:C40)</f>
        <v>#DIV/0!</v>
      </c>
    </row>
    <row r="42" spans="1:15" ht="15.75" thickBot="1" x14ac:dyDescent="0.3">
      <c r="A42" s="32" t="s">
        <v>29</v>
      </c>
      <c r="B42" s="33"/>
      <c r="C42" s="15" t="e">
        <f>(0.1*C41)+MID(C41,1,2)</f>
        <v>#DIV/0!</v>
      </c>
    </row>
  </sheetData>
  <sheetProtection algorithmName="SHA-512" hashValue="SjVVN7NrZ/iAZTOKdTqcJHdSI9vhRbHC7sc8NmDDv1/sfpU+2qVnkHhViB9tE/W/z3bsyqmzrid11LLce2WOcw==" saltValue="n/I8B9dLHo8VL9DUGINNsA==" spinCount="100000" sheet="1" selectLockedCells="1"/>
  <mergeCells count="12">
    <mergeCell ref="A41:B41"/>
    <mergeCell ref="A42:B42"/>
    <mergeCell ref="A2:M2"/>
    <mergeCell ref="A3:M3"/>
    <mergeCell ref="J5:M5"/>
    <mergeCell ref="A15:B15"/>
    <mergeCell ref="A16:B16"/>
    <mergeCell ref="A5:B5"/>
    <mergeCell ref="A19:B19"/>
    <mergeCell ref="A33:B33"/>
    <mergeCell ref="A29:B29"/>
    <mergeCell ref="A30:B30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Volební kalkulačka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Novák</dc:creator>
  <cp:lastModifiedBy>Richard Novák</cp:lastModifiedBy>
  <dcterms:created xsi:type="dcterms:W3CDTF">2018-08-15T06:44:49Z</dcterms:created>
  <dcterms:modified xsi:type="dcterms:W3CDTF">2018-09-03T14:10:38Z</dcterms:modified>
</cp:coreProperties>
</file>